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lippo.spertino\Desktop\File_DESKTOP\Fortechance_CNI_Dangola\"/>
    </mc:Choice>
  </mc:AlternateContent>
  <bookViews>
    <workbookView xWindow="0" yWindow="0" windowWidth="19200" windowHeight="8130"/>
  </bookViews>
  <sheets>
    <sheet name="Foglio1bi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2" l="1"/>
  <c r="B39" i="2"/>
  <c r="E39" i="2" s="1"/>
  <c r="B18" i="2" l="1"/>
  <c r="B17" i="2"/>
  <c r="B38" i="2" s="1"/>
  <c r="E38" i="2" s="1"/>
  <c r="B16" i="2"/>
  <c r="B41" i="2" l="1"/>
  <c r="E41" i="2" s="1"/>
  <c r="B8" i="2"/>
  <c r="B35" i="2" s="1"/>
  <c r="B34" i="2"/>
  <c r="B36" i="2"/>
  <c r="B40" i="2"/>
  <c r="E40" i="2" s="1"/>
  <c r="B37" i="2"/>
  <c r="B9" i="2" l="1"/>
  <c r="B43" i="2"/>
  <c r="E43" i="2" s="1"/>
</calcChain>
</file>

<file path=xl/sharedStrings.xml><?xml version="1.0" encoding="utf-8"?>
<sst xmlns="http://schemas.openxmlformats.org/spreadsheetml/2006/main" count="101" uniqueCount="53">
  <si>
    <t>Dimensionamento di un impianto FV connesso a rete</t>
  </si>
  <si>
    <t>&lt;--- Inserire modello</t>
  </si>
  <si>
    <t>Potenza nominale Pm</t>
  </si>
  <si>
    <t>Wp</t>
  </si>
  <si>
    <t>Input</t>
  </si>
  <si>
    <t>Tolleranza</t>
  </si>
  <si>
    <t>Lunghezza</t>
  </si>
  <si>
    <t>m</t>
  </si>
  <si>
    <t>Larghezza</t>
  </si>
  <si>
    <t>Superficie</t>
  </si>
  <si>
    <r>
      <t>m</t>
    </r>
    <r>
      <rPr>
        <vertAlign val="superscript"/>
        <sz val="10"/>
        <rFont val="Arial"/>
        <family val="2"/>
      </rPr>
      <t>2</t>
    </r>
  </si>
  <si>
    <t>Output</t>
  </si>
  <si>
    <t>Efficienza</t>
  </si>
  <si>
    <t>N° celle</t>
  </si>
  <si>
    <t>Corrente di corto circuito Isc</t>
  </si>
  <si>
    <t>A</t>
  </si>
  <si>
    <t>Tensione a circuito aperto Voc</t>
  </si>
  <si>
    <t>V</t>
  </si>
  <si>
    <t>Corrente nel punto di potenza massima Im</t>
  </si>
  <si>
    <t>Tensione nel punto di potenza massima Vm</t>
  </si>
  <si>
    <t>Coefficiente termico di Pm</t>
  </si>
  <si>
    <t>/°C</t>
  </si>
  <si>
    <t>Coefficiente termico di Isc</t>
  </si>
  <si>
    <t>A/°C</t>
  </si>
  <si>
    <t>Coefficiente termico di Voc</t>
  </si>
  <si>
    <t>V/°C</t>
  </si>
  <si>
    <t>Fill Factor FF</t>
  </si>
  <si>
    <t>Potenza nominale Pac</t>
  </si>
  <si>
    <t>VA</t>
  </si>
  <si>
    <t>range MPPT (V)</t>
  </si>
  <si>
    <t>Tensione massima  Vdc</t>
  </si>
  <si>
    <t>Corrente massima Idc</t>
  </si>
  <si>
    <t>Efficienza Europea</t>
  </si>
  <si>
    <t>Tensione di rete Vac</t>
  </si>
  <si>
    <t>Fattore di potenza PF</t>
  </si>
  <si>
    <t>Contributo alla corrente di corto circuito</t>
  </si>
  <si>
    <t>Array fotovoltaico</t>
  </si>
  <si>
    <t>N° totale di moduli</t>
  </si>
  <si>
    <t>N° di moduli / stringa</t>
  </si>
  <si>
    <t>N° di stringhe</t>
  </si>
  <si>
    <t>Potenza totale array Pm(a) tot</t>
  </si>
  <si>
    <t>Superficie totale</t>
  </si>
  <si>
    <t>Tensione nominale di stringa Vn</t>
  </si>
  <si>
    <t>Tensione nominale a vuoto Voc (di stringa)</t>
  </si>
  <si>
    <t>Tensione minima  Vn (+75 °C)</t>
  </si>
  <si>
    <t>Tensione massima Vn (-10°C)</t>
  </si>
  <si>
    <t>Tensione massima a vuoto Voc (-10 °C)</t>
  </si>
  <si>
    <t>Corrente massima In (+75°C)</t>
  </si>
  <si>
    <t xml:space="preserve"> Rapporto Pinv / Pm tot  (0.95-1.05)</t>
  </si>
  <si>
    <t>"+3% / -3%"</t>
  </si>
  <si>
    <t>Modulo fotovoltaico</t>
  </si>
  <si>
    <t>Inverter per connessione alla rete</t>
  </si>
  <si>
    <t>400/230 V - 50 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</si>
</sst>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0.000"/>
    <numFmt numFmtId="166" formatCode="0.0"/>
    <numFmt numFmtId="167" formatCode="0.00000"/>
  </numFmts>
  <fonts count="6" x14ac:knownFonts="1">
    <font>
      <sz val="10"/>
      <name val="Arial"/>
    </font>
    <font>
      <sz val="10"/>
      <name val="Arial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1" fontId="0" fillId="0" borderId="0" xfId="0" applyNumberFormat="1" applyFill="1"/>
    <xf numFmtId="0" fontId="0" fillId="0" borderId="0" xfId="0" applyFill="1"/>
    <xf numFmtId="0" fontId="4" fillId="0" borderId="0" xfId="0" applyFont="1"/>
    <xf numFmtId="0" fontId="5" fillId="0" borderId="0" xfId="0" applyFont="1"/>
    <xf numFmtId="165" fontId="0" fillId="0" borderId="0" xfId="0" applyNumberFormat="1" applyFill="1"/>
    <xf numFmtId="2" fontId="0" fillId="0" borderId="0" xfId="0" applyNumberFormat="1" applyFill="1"/>
    <xf numFmtId="0" fontId="5" fillId="2" borderId="0" xfId="0" applyFont="1" applyFill="1"/>
    <xf numFmtId="0" fontId="4" fillId="2" borderId="0" xfId="0" applyFont="1" applyFill="1"/>
    <xf numFmtId="0" fontId="0" fillId="0" borderId="0" xfId="0" applyNumberFormat="1"/>
    <xf numFmtId="0" fontId="0" fillId="0" borderId="0" xfId="0" applyFill="1" applyAlignment="1">
      <alignment horizontal="right"/>
    </xf>
    <xf numFmtId="164" fontId="1" fillId="0" borderId="0" xfId="1" applyNumberFormat="1" applyFill="1"/>
    <xf numFmtId="164" fontId="1" fillId="0" borderId="0" xfId="1" applyNumberFormat="1"/>
    <xf numFmtId="10" fontId="1" fillId="0" borderId="0" xfId="1" applyNumberFormat="1" applyFill="1"/>
    <xf numFmtId="167" fontId="1" fillId="0" borderId="0" xfId="1" applyNumberFormat="1" applyFont="1" applyFill="1"/>
    <xf numFmtId="167" fontId="0" fillId="0" borderId="0" xfId="0" applyNumberFormat="1"/>
    <xf numFmtId="0" fontId="5" fillId="0" borderId="0" xfId="0" applyFont="1" applyFill="1"/>
    <xf numFmtId="166" fontId="0" fillId="0" borderId="0" xfId="0" applyNumberForma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="110" zoomScaleNormal="110" workbookViewId="0">
      <selection activeCell="B33" sqref="B33"/>
    </sheetView>
  </sheetViews>
  <sheetFormatPr defaultRowHeight="12.75" x14ac:dyDescent="0.2"/>
  <cols>
    <col min="1" max="1" width="50.42578125" bestFit="1" customWidth="1"/>
    <col min="2" max="2" width="19.5703125" bestFit="1" customWidth="1"/>
    <col min="3" max="3" width="6.7109375" customWidth="1"/>
    <col min="4" max="4" width="8.5703125" bestFit="1" customWidth="1"/>
    <col min="5" max="5" width="9.7109375" bestFit="1" customWidth="1"/>
    <col min="6" max="6" width="6.28515625" customWidth="1"/>
  </cols>
  <sheetData>
    <row r="1" spans="1:4" x14ac:dyDescent="0.2">
      <c r="A1" s="1" t="s">
        <v>0</v>
      </c>
    </row>
    <row r="2" spans="1:4" x14ac:dyDescent="0.2">
      <c r="B2" s="1"/>
    </row>
    <row r="3" spans="1:4" x14ac:dyDescent="0.2">
      <c r="A3" s="1" t="s">
        <v>50</v>
      </c>
      <c r="B3" s="5" t="s">
        <v>1</v>
      </c>
    </row>
    <row r="4" spans="1:4" x14ac:dyDescent="0.2">
      <c r="A4" s="10" t="s">
        <v>2</v>
      </c>
      <c r="B4" s="4">
        <v>365</v>
      </c>
      <c r="C4" s="4" t="s">
        <v>3</v>
      </c>
      <c r="D4" s="5" t="s">
        <v>4</v>
      </c>
    </row>
    <row r="5" spans="1:4" x14ac:dyDescent="0.2">
      <c r="A5" s="10" t="s">
        <v>5</v>
      </c>
      <c r="B5" s="12" t="s">
        <v>49</v>
      </c>
      <c r="C5" s="4"/>
      <c r="D5" s="5" t="s">
        <v>4</v>
      </c>
    </row>
    <row r="6" spans="1:4" x14ac:dyDescent="0.2">
      <c r="A6" s="10" t="s">
        <v>6</v>
      </c>
      <c r="B6" s="4">
        <v>1.7</v>
      </c>
      <c r="C6" s="4" t="s">
        <v>7</v>
      </c>
      <c r="D6" s="5" t="s">
        <v>4</v>
      </c>
    </row>
    <row r="7" spans="1:4" x14ac:dyDescent="0.2">
      <c r="A7" s="10" t="s">
        <v>8</v>
      </c>
      <c r="B7" s="4">
        <v>1.016</v>
      </c>
      <c r="C7" s="4" t="s">
        <v>7</v>
      </c>
      <c r="D7" s="5" t="s">
        <v>4</v>
      </c>
    </row>
    <row r="8" spans="1:4" ht="14.25" x14ac:dyDescent="0.2">
      <c r="A8" s="9" t="s">
        <v>9</v>
      </c>
      <c r="B8" s="7">
        <f>B6*B7</f>
        <v>1.7272000000000001</v>
      </c>
      <c r="C8" s="4" t="s">
        <v>10</v>
      </c>
      <c r="D8" s="6" t="s">
        <v>11</v>
      </c>
    </row>
    <row r="9" spans="1:4" x14ac:dyDescent="0.2">
      <c r="A9" s="9" t="s">
        <v>12</v>
      </c>
      <c r="B9" s="13">
        <f>B4/(1000*B8)</f>
        <v>0.21132468735525706</v>
      </c>
      <c r="C9" s="4"/>
      <c r="D9" s="6" t="s">
        <v>11</v>
      </c>
    </row>
    <row r="10" spans="1:4" x14ac:dyDescent="0.2">
      <c r="A10" s="10" t="s">
        <v>13</v>
      </c>
      <c r="B10" s="4">
        <v>60</v>
      </c>
      <c r="C10" s="4"/>
      <c r="D10" s="5" t="s">
        <v>4</v>
      </c>
    </row>
    <row r="11" spans="1:4" x14ac:dyDescent="0.2">
      <c r="A11" s="10" t="s">
        <v>14</v>
      </c>
      <c r="B11" s="8">
        <v>10.8</v>
      </c>
      <c r="C11" s="4" t="s">
        <v>15</v>
      </c>
      <c r="D11" s="5" t="s">
        <v>4</v>
      </c>
    </row>
    <row r="12" spans="1:4" x14ac:dyDescent="0.2">
      <c r="A12" s="10" t="s">
        <v>16</v>
      </c>
      <c r="B12" s="4">
        <v>42.8</v>
      </c>
      <c r="C12" s="4" t="s">
        <v>17</v>
      </c>
      <c r="D12" s="5" t="s">
        <v>4</v>
      </c>
    </row>
    <row r="13" spans="1:4" x14ac:dyDescent="0.2">
      <c r="A13" s="10" t="s">
        <v>18</v>
      </c>
      <c r="B13" s="4">
        <v>9.9499999999999993</v>
      </c>
      <c r="C13" s="4" t="s">
        <v>15</v>
      </c>
      <c r="D13" s="5" t="s">
        <v>4</v>
      </c>
    </row>
    <row r="14" spans="1:4" x14ac:dyDescent="0.2">
      <c r="A14" s="10" t="s">
        <v>19</v>
      </c>
      <c r="B14" s="4">
        <v>36.700000000000003</v>
      </c>
      <c r="C14" s="4" t="s">
        <v>17</v>
      </c>
      <c r="D14" s="5" t="s">
        <v>4</v>
      </c>
    </row>
    <row r="15" spans="1:4" x14ac:dyDescent="0.2">
      <c r="A15" s="10" t="s">
        <v>20</v>
      </c>
      <c r="B15" s="15">
        <v>-3.0000000000000001E-3</v>
      </c>
      <c r="C15" s="4" t="s">
        <v>21</v>
      </c>
      <c r="D15" s="5" t="s">
        <v>4</v>
      </c>
    </row>
    <row r="16" spans="1:4" x14ac:dyDescent="0.2">
      <c r="A16" s="10" t="s">
        <v>22</v>
      </c>
      <c r="B16" s="16">
        <f>0.04*B11/100</f>
        <v>4.3200000000000009E-3</v>
      </c>
      <c r="C16" s="4" t="s">
        <v>23</v>
      </c>
      <c r="D16" s="5" t="s">
        <v>4</v>
      </c>
    </row>
    <row r="17" spans="1:4" x14ac:dyDescent="0.2">
      <c r="A17" s="10" t="s">
        <v>24</v>
      </c>
      <c r="B17" s="4">
        <f>-0.24*B12/100</f>
        <v>-0.10271999999999998</v>
      </c>
      <c r="C17" s="4" t="s">
        <v>25</v>
      </c>
      <c r="D17" s="5" t="s">
        <v>4</v>
      </c>
    </row>
    <row r="18" spans="1:4" x14ac:dyDescent="0.2">
      <c r="A18" s="9" t="s">
        <v>26</v>
      </c>
      <c r="B18" s="13">
        <f>B4/(B11*B12)</f>
        <v>0.78963309103496016</v>
      </c>
      <c r="C18" s="4"/>
      <c r="D18" s="6" t="s">
        <v>11</v>
      </c>
    </row>
    <row r="19" spans="1:4" x14ac:dyDescent="0.2">
      <c r="B19" s="17"/>
    </row>
    <row r="20" spans="1:4" x14ac:dyDescent="0.2">
      <c r="A20" s="1" t="s">
        <v>51</v>
      </c>
      <c r="B20" s="5" t="s">
        <v>1</v>
      </c>
    </row>
    <row r="21" spans="1:4" x14ac:dyDescent="0.2">
      <c r="A21" s="10" t="s">
        <v>27</v>
      </c>
      <c r="B21" s="11">
        <v>12000</v>
      </c>
      <c r="C21" t="s">
        <v>28</v>
      </c>
      <c r="D21" s="5" t="s">
        <v>4</v>
      </c>
    </row>
    <row r="22" spans="1:4" x14ac:dyDescent="0.2">
      <c r="A22" s="10" t="s">
        <v>29</v>
      </c>
      <c r="B22" s="4">
        <v>260</v>
      </c>
      <c r="C22" s="4">
        <v>800</v>
      </c>
      <c r="D22" s="5" t="s">
        <v>4</v>
      </c>
    </row>
    <row r="23" spans="1:4" x14ac:dyDescent="0.2">
      <c r="A23" s="10" t="s">
        <v>30</v>
      </c>
      <c r="B23" s="4">
        <v>1000</v>
      </c>
      <c r="C23" s="4" t="s">
        <v>17</v>
      </c>
      <c r="D23" s="5" t="s">
        <v>4</v>
      </c>
    </row>
    <row r="24" spans="1:4" x14ac:dyDescent="0.2">
      <c r="A24" s="10" t="s">
        <v>31</v>
      </c>
      <c r="B24" s="4">
        <v>32</v>
      </c>
      <c r="C24" s="4" t="s">
        <v>15</v>
      </c>
      <c r="D24" s="5" t="s">
        <v>4</v>
      </c>
    </row>
    <row r="25" spans="1:4" x14ac:dyDescent="0.2">
      <c r="A25" s="10" t="s">
        <v>32</v>
      </c>
      <c r="B25" s="14">
        <v>0.97699999999999998</v>
      </c>
      <c r="D25" s="5" t="s">
        <v>4</v>
      </c>
    </row>
    <row r="26" spans="1:4" x14ac:dyDescent="0.2">
      <c r="A26" s="10" t="s">
        <v>33</v>
      </c>
      <c r="B26" s="2" t="s">
        <v>52</v>
      </c>
      <c r="D26" s="5" t="s">
        <v>4</v>
      </c>
    </row>
    <row r="27" spans="1:4" x14ac:dyDescent="0.2">
      <c r="A27" s="10" t="s">
        <v>34</v>
      </c>
      <c r="B27" s="4">
        <v>1</v>
      </c>
      <c r="D27" s="5" t="s">
        <v>4</v>
      </c>
    </row>
    <row r="28" spans="1:4" x14ac:dyDescent="0.2">
      <c r="A28" s="10" t="s">
        <v>35</v>
      </c>
      <c r="B28">
        <v>48</v>
      </c>
      <c r="C28" t="s">
        <v>15</v>
      </c>
      <c r="D28" s="5" t="s">
        <v>4</v>
      </c>
    </row>
    <row r="30" spans="1:4" x14ac:dyDescent="0.2">
      <c r="A30" s="1" t="s">
        <v>36</v>
      </c>
    </row>
    <row r="31" spans="1:4" x14ac:dyDescent="0.2">
      <c r="A31" s="10" t="s">
        <v>37</v>
      </c>
      <c r="B31" s="4">
        <v>34</v>
      </c>
      <c r="C31" s="4"/>
      <c r="D31" s="5" t="s">
        <v>4</v>
      </c>
    </row>
    <row r="32" spans="1:4" x14ac:dyDescent="0.2">
      <c r="A32" s="10" t="s">
        <v>38</v>
      </c>
      <c r="B32">
        <v>17</v>
      </c>
      <c r="C32" s="4"/>
      <c r="D32" s="5" t="s">
        <v>4</v>
      </c>
    </row>
    <row r="33" spans="1:5" x14ac:dyDescent="0.2">
      <c r="A33" s="9" t="s">
        <v>39</v>
      </c>
      <c r="B33" s="4">
        <f>B31/B32</f>
        <v>2</v>
      </c>
      <c r="C33" s="4"/>
      <c r="D33" s="6" t="s">
        <v>11</v>
      </c>
    </row>
    <row r="34" spans="1:5" x14ac:dyDescent="0.2">
      <c r="A34" s="9" t="s">
        <v>40</v>
      </c>
      <c r="B34" s="4">
        <f>B4*B31</f>
        <v>12410</v>
      </c>
      <c r="C34" s="4" t="s">
        <v>3</v>
      </c>
      <c r="D34" s="6" t="s">
        <v>11</v>
      </c>
    </row>
    <row r="35" spans="1:5" ht="14.25" x14ac:dyDescent="0.2">
      <c r="A35" s="9" t="s">
        <v>41</v>
      </c>
      <c r="B35" s="3">
        <f>B8*B31</f>
        <v>58.724800000000002</v>
      </c>
      <c r="C35" s="4" t="s">
        <v>10</v>
      </c>
      <c r="D35" s="6" t="s">
        <v>11</v>
      </c>
    </row>
    <row r="36" spans="1:5" x14ac:dyDescent="0.2">
      <c r="A36" s="9" t="s">
        <v>42</v>
      </c>
      <c r="B36" s="19">
        <f>B32*B14</f>
        <v>623.90000000000009</v>
      </c>
      <c r="C36" s="4" t="s">
        <v>17</v>
      </c>
      <c r="D36" s="6" t="s">
        <v>11</v>
      </c>
    </row>
    <row r="37" spans="1:5" x14ac:dyDescent="0.2">
      <c r="A37" s="9" t="s">
        <v>43</v>
      </c>
      <c r="B37" s="19">
        <f>B32*B12</f>
        <v>727.59999999999991</v>
      </c>
      <c r="C37" s="4" t="s">
        <v>17</v>
      </c>
      <c r="D37" s="6" t="s">
        <v>11</v>
      </c>
    </row>
    <row r="38" spans="1:5" x14ac:dyDescent="0.2">
      <c r="A38" s="9" t="s">
        <v>44</v>
      </c>
      <c r="B38" s="19">
        <f>B32*(B14+B17*(75-25))</f>
        <v>536.58800000000008</v>
      </c>
      <c r="C38" s="4" t="s">
        <v>17</v>
      </c>
      <c r="D38" s="6" t="s">
        <v>11</v>
      </c>
      <c r="E38" s="1" t="str">
        <f>IF($B$38&gt;$B$22,"OK","ERRORE!")</f>
        <v>OK</v>
      </c>
    </row>
    <row r="39" spans="1:5" x14ac:dyDescent="0.2">
      <c r="A39" s="9" t="s">
        <v>45</v>
      </c>
      <c r="B39" s="19">
        <f>B32*(B14+B17*(-10-25))</f>
        <v>685.01840000000004</v>
      </c>
      <c r="C39" s="4" t="s">
        <v>17</v>
      </c>
      <c r="D39" s="6" t="s">
        <v>11</v>
      </c>
      <c r="E39" s="1" t="str">
        <f>IF($B$39&lt;$C$22,"OK","ERRORE!")</f>
        <v>OK</v>
      </c>
    </row>
    <row r="40" spans="1:5" x14ac:dyDescent="0.2">
      <c r="A40" s="9" t="s">
        <v>46</v>
      </c>
      <c r="B40" s="19">
        <f>B32*(B12+B17*(-10-25))</f>
        <v>788.71839999999997</v>
      </c>
      <c r="C40" s="4" t="s">
        <v>17</v>
      </c>
      <c r="D40" s="6" t="s">
        <v>11</v>
      </c>
      <c r="E40" s="1" t="str">
        <f>IF($B$40&lt;$B$23,"OK","ERRORE!")</f>
        <v>OK</v>
      </c>
    </row>
    <row r="41" spans="1:5" x14ac:dyDescent="0.2">
      <c r="A41" s="9" t="s">
        <v>47</v>
      </c>
      <c r="B41" s="19">
        <f>B33*(B13+B16*(75-25))</f>
        <v>20.331999999999997</v>
      </c>
      <c r="C41" s="4" t="s">
        <v>15</v>
      </c>
      <c r="D41" s="6" t="s">
        <v>11</v>
      </c>
      <c r="E41" s="1" t="str">
        <f>IF($B$41&lt;$B$24,"OK","ERRORE!")</f>
        <v>OK</v>
      </c>
    </row>
    <row r="42" spans="1:5" x14ac:dyDescent="0.2">
      <c r="A42" s="18"/>
      <c r="B42" s="3"/>
      <c r="C42" s="4"/>
      <c r="D42" s="6"/>
      <c r="E42" s="1"/>
    </row>
    <row r="43" spans="1:5" x14ac:dyDescent="0.2">
      <c r="A43" s="9" t="s">
        <v>48</v>
      </c>
      <c r="B43" s="14">
        <f>B21/B34</f>
        <v>0.96696212731668008</v>
      </c>
      <c r="D43" s="6" t="s">
        <v>11</v>
      </c>
      <c r="E43" s="1" t="str">
        <f>IF(AND($B$43&gt;=0.95,$B$43&lt;=1.05),"OK","Sovra/sotto-dim")</f>
        <v>OK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Foglio1bis</vt:lpstr>
    </vt:vector>
  </TitlesOfParts>
  <Manager/>
  <Company>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filippo.spertino</cp:lastModifiedBy>
  <cp:revision/>
  <dcterms:created xsi:type="dcterms:W3CDTF">2006-12-20T11:49:34Z</dcterms:created>
  <dcterms:modified xsi:type="dcterms:W3CDTF">2021-04-09T15:47:07Z</dcterms:modified>
  <cp:category/>
  <cp:contentStatus/>
</cp:coreProperties>
</file>